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Taj's Personal Files\Protfolio\pages\"/>
    </mc:Choice>
  </mc:AlternateContent>
  <xr:revisionPtr revIDLastSave="0" documentId="8_{DC2950ED-0CA5-46F7-A5F6-631155BA0B3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version Overview" sheetId="1" r:id="rId1"/>
    <sheet name="Converted Data" sheetId="2" r:id="rId2"/>
    <sheet name="Field Mapping &amp; QA" sheetId="3" r:id="rId3"/>
  </sheets>
  <definedNames>
    <definedName name="_xlnm._FilterDatabase" localSheetId="1" hidden="1">'Converted Data'!$A$3:$J$33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3" l="1"/>
  <c r="B19" i="3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J7" i="2"/>
  <c r="J6" i="2"/>
  <c r="J5" i="2"/>
  <c r="J4" i="2"/>
  <c r="B22" i="3" s="1"/>
  <c r="C26" i="1"/>
  <c r="B26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6" i="1"/>
  <c r="A6" i="1"/>
  <c r="E6" i="1" l="1"/>
  <c r="G6" i="1" s="1"/>
  <c r="B21" i="3"/>
</calcChain>
</file>

<file path=xl/sharedStrings.xml><?xml version="1.0" encoding="utf-8"?>
<sst xmlns="http://schemas.openxmlformats.org/spreadsheetml/2006/main" count="230" uniqueCount="125">
  <si>
    <t>PDF to Excel Conversion — Portfolio Work Sample</t>
  </si>
  <si>
    <t>Source: Accounts Payable Invoice Register | July 2026 | Synthetic data for demonstration</t>
  </si>
  <si>
    <t>Rows Extracted</t>
  </si>
  <si>
    <t>Total Gross (BDT)</t>
  </si>
  <si>
    <t>Validation Passed</t>
  </si>
  <si>
    <t>Accuracy Check</t>
  </si>
  <si>
    <t>Conversion Scope</t>
  </si>
  <si>
    <t>1. Extracted 30 invoice rows from a 2-page PDF table.</t>
  </si>
  <si>
    <t>2. Preserved dates, invoice IDs, supplier names, quantities, VAT, amounts, and payment status.</t>
  </si>
  <si>
    <t>3. Converted numeric fields to true Excel numbers and VAT to percentage format.</t>
  </si>
  <si>
    <t>4. Added row-level formula validation to recalculate Gross Amount and flag mismatches.</t>
  </si>
  <si>
    <t>5. Added source-page traceability, summary KPIs, and field-mapping documentation.</t>
  </si>
  <si>
    <t>Category Summary</t>
  </si>
  <si>
    <t>Category</t>
  </si>
  <si>
    <t>Invoices</t>
  </si>
  <si>
    <t>Gross Amount (BDT)</t>
  </si>
  <si>
    <t>Cleaning</t>
  </si>
  <si>
    <t>Furniture</t>
  </si>
  <si>
    <t>IT Equipment</t>
  </si>
  <si>
    <t>IT Services</t>
  </si>
  <si>
    <t>Maintenance</t>
  </si>
  <si>
    <t>Office Supplies</t>
  </si>
  <si>
    <t>Packaging</t>
  </si>
  <si>
    <t>Printing</t>
  </si>
  <si>
    <t>Portfolio note: The PDF and Excel use synthetic data. The workbook demonstrates structured extraction, data typing, validation, and presentation - not OCR accuracy on scanned images.</t>
  </si>
  <si>
    <t>Converted Data</t>
  </si>
  <si>
    <t>Invoice Date</t>
  </si>
  <si>
    <t>Invoice No.</t>
  </si>
  <si>
    <t>Supplier</t>
  </si>
  <si>
    <t>Qty</t>
  </si>
  <si>
    <t>Unit Price (BDT)</t>
  </si>
  <si>
    <t>VAT %</t>
  </si>
  <si>
    <t>Payment Status</t>
  </si>
  <si>
    <t>Validation</t>
  </si>
  <si>
    <t>Source Page</t>
  </si>
  <si>
    <t>AP-2607-1001</t>
  </si>
  <si>
    <t>Metro Office Mart</t>
  </si>
  <si>
    <t>Paid</t>
  </si>
  <si>
    <t>AP-2607-1002</t>
  </si>
  <si>
    <t>Delta Tech Solutions</t>
  </si>
  <si>
    <t>Pending</t>
  </si>
  <si>
    <t>AP-2607-1003</t>
  </si>
  <si>
    <t>Prime Print House</t>
  </si>
  <si>
    <t>AP-2607-1004</t>
  </si>
  <si>
    <t>Greenline Furnishings</t>
  </si>
  <si>
    <t>AP-2607-1005</t>
  </si>
  <si>
    <t>City Packaging Ltd.</t>
  </si>
  <si>
    <t>AP-2607-1006</t>
  </si>
  <si>
    <t>Nova Stationery</t>
  </si>
  <si>
    <t>AP-2607-1007</t>
  </si>
  <si>
    <t>ByteBridge Systems</t>
  </si>
  <si>
    <t>AP-2607-1008</t>
  </si>
  <si>
    <t>QuickFix Services</t>
  </si>
  <si>
    <t>AP-2607-1009</t>
  </si>
  <si>
    <t>BrightClean Products</t>
  </si>
  <si>
    <t>AP-2607-1010</t>
  </si>
  <si>
    <t>SecureNet Solutions</t>
  </si>
  <si>
    <t>AP-2607-1011</t>
  </si>
  <si>
    <t>AP-2607-1012</t>
  </si>
  <si>
    <t>AP-2607-1013</t>
  </si>
  <si>
    <t>AP-2607-1014</t>
  </si>
  <si>
    <t>AP-2607-1015</t>
  </si>
  <si>
    <t>AP-2607-1016</t>
  </si>
  <si>
    <t>AP-2607-1017</t>
  </si>
  <si>
    <t>AP-2607-1018</t>
  </si>
  <si>
    <t>AP-2607-1019</t>
  </si>
  <si>
    <t>AP-2607-1020</t>
  </si>
  <si>
    <t>AP-2607-1021</t>
  </si>
  <si>
    <t>AP-2607-1022</t>
  </si>
  <si>
    <t>AP-2607-1023</t>
  </si>
  <si>
    <t>AP-2607-1024</t>
  </si>
  <si>
    <t>AP-2607-1025</t>
  </si>
  <si>
    <t>AP-2607-1026</t>
  </si>
  <si>
    <t>AP-2607-1027</t>
  </si>
  <si>
    <t>AP-2607-1028</t>
  </si>
  <si>
    <t>AP-2607-1029</t>
  </si>
  <si>
    <t>AP-2607-1030</t>
  </si>
  <si>
    <t>Field Mapping &amp; QA</t>
  </si>
  <si>
    <t>PDF Field</t>
  </si>
  <si>
    <t>Excel Column</t>
  </si>
  <si>
    <t>Excel Type</t>
  </si>
  <si>
    <t>Conversion Rule</t>
  </si>
  <si>
    <t>QA Check</t>
  </si>
  <si>
    <t>Date</t>
  </si>
  <si>
    <t>Normalized to Excel date</t>
  </si>
  <si>
    <t>Date must fall within Jul-2026</t>
  </si>
  <si>
    <t>Text</t>
  </si>
  <si>
    <t>Preserved exactly</t>
  </si>
  <si>
    <t>Unique ID / no blanks</t>
  </si>
  <si>
    <t>Trimmed text</t>
  </si>
  <si>
    <t>Non-blank</t>
  </si>
  <si>
    <t>Preserved category</t>
  </si>
  <si>
    <t>Matches source text</t>
  </si>
  <si>
    <t>Integer</t>
  </si>
  <si>
    <t>Converted from text to number</t>
  </si>
  <si>
    <t>Qty &gt; 0</t>
  </si>
  <si>
    <t>Number</t>
  </si>
  <si>
    <t>Removed comma separators</t>
  </si>
  <si>
    <t>Numeric and &gt;= 0</t>
  </si>
  <si>
    <t>Percentage</t>
  </si>
  <si>
    <t>Converted to decimal percent</t>
  </si>
  <si>
    <t>0% to 100%</t>
  </si>
  <si>
    <t>Recalculated line total</t>
  </si>
  <si>
    <t>Preserved label</t>
  </si>
  <si>
    <t>Paid or Pending</t>
  </si>
  <si>
    <t>PDF page</t>
  </si>
  <si>
    <t>Added for traceability</t>
  </si>
  <si>
    <t>1 or 2</t>
  </si>
  <si>
    <t>Workbook Validation Summary</t>
  </si>
  <si>
    <t>Check</t>
  </si>
  <si>
    <t>Result</t>
  </si>
  <si>
    <t>Benchmark</t>
  </si>
  <si>
    <t>Rows in converted table</t>
  </si>
  <si>
    <t>Expected: 30</t>
  </si>
  <si>
    <t>Gross total in Excel</t>
  </si>
  <si>
    <t>Expected: 155,220.44</t>
  </si>
  <si>
    <t>Rows passing formula validation</t>
  </si>
  <si>
    <t>Rows flagged for review</t>
  </si>
  <si>
    <t>Expected: 0</t>
  </si>
  <si>
    <t>Portfolio Demonstration Notes</t>
  </si>
  <si>
    <t>• Source PDF contains selectable text and a structured table; OCR was not required for this sample.</t>
  </si>
  <si>
    <t>• Numeric values are stored as Excel numbers rather than text, enabling formulas, sorting, and analysis.</t>
  </si>
  <si>
    <t>• Validation formula independently recalculates Gross Amount = Qty × Unit Price × (1 + VAT).</t>
  </si>
  <si>
    <t>• Source Page provides traceability back to the original PDF.</t>
  </si>
  <si>
    <t>• For real client files, an additional spot-check against the PDF would be performed after extraction.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</si>
</sst>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6" formatCode="dd\-mmm\-yyyy"/>
  </numFmts>
  <fonts count="16" x14ac:knownFonts="1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i/>
      <sz val="10"/>
      <color rgb="FF6B7785"/>
      <name val="Aptos"/>
      <family val="2"/>
    </font>
    <font>
      <b/>
      <sz val="9"/>
      <color rgb="FF465A6E"/>
      <name val="Aptos"/>
      <family val="2"/>
    </font>
    <font>
      <b/>
      <sz val="16"/>
      <color rgb="FF000000"/>
      <name val="Aptos Display"/>
      <family val="2"/>
    </font>
    <font>
      <b/>
      <sz val="11"/>
      <color rgb="FFFFFFFF"/>
      <name val="Calibri"/>
      <family val="2"/>
    </font>
    <font>
      <sz val="10"/>
      <color rgb="FF263746"/>
      <name val="Aptos"/>
      <family val="2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11"/>
      <color rgb="FF000000"/>
      <name val="Calibri"/>
      <family val="2"/>
    </font>
    <font>
      <i/>
      <sz val="9"/>
      <color rgb="FF6B7785"/>
      <name val="Calibri"/>
      <family val="2"/>
    </font>
    <font>
      <b/>
      <sz val="19"/>
      <color rgb="FFFFFFFF"/>
      <name val="Aptos Display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11"/>
      <color rgb="FF7030A0"/>
      <name val="Calibri"/>
      <family val="2"/>
    </font>
    <font>
      <sz val="10"/>
      <color rgb="FF263746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20364B"/>
      </patternFill>
    </fill>
    <fill>
      <patternFill patternType="solid">
        <fgColor rgb="FFEAF1F6"/>
      </patternFill>
    </fill>
    <fill>
      <patternFill patternType="solid">
        <fgColor rgb="FFDCECEF"/>
      </patternFill>
    </fill>
    <fill>
      <patternFill patternType="solid">
        <fgColor rgb="FF465A6E"/>
      </patternFill>
    </fill>
    <fill>
      <patternFill patternType="solid">
        <fgColor rgb="FFF5F7F9"/>
      </patternFill>
    </fill>
    <fill>
      <patternFill patternType="solid">
        <fgColor rgb="FFFFFFFF"/>
      </patternFill>
    </fill>
    <fill>
      <patternFill patternType="solid">
        <fgColor rgb="FFFFF2CC"/>
      </patternFill>
    </fill>
    <fill>
      <patternFill patternType="solid">
        <fgColor rgb="FF1F7A8C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1F7A8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5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9" fillId="0" borderId="0" xfId="0" applyNumberFormat="1" applyFont="1" applyAlignment="1">
      <alignment vertical="center"/>
    </xf>
    <xf numFmtId="0" fontId="8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4" fontId="9" fillId="6" borderId="0" xfId="0" applyNumberFormat="1" applyFont="1" applyFill="1" applyAlignment="1">
      <alignment vertical="center"/>
    </xf>
    <xf numFmtId="0" fontId="7" fillId="5" borderId="0" xfId="0" applyFont="1" applyFill="1" applyAlignment="1">
      <alignment horizontal="center" vertical="center" wrapText="1"/>
    </xf>
    <xf numFmtId="0" fontId="8" fillId="0" borderId="0" xfId="0" applyFont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7" fillId="5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6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0" fillId="0" borderId="0" xfId="0"/>
    <xf numFmtId="0" fontId="6" fillId="6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4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7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10" fillId="8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15" fillId="6" borderId="0" xfId="0" applyFont="1" applyFill="1" applyAlignment="1">
      <alignment vertical="center" wrapText="1"/>
    </xf>
    <xf numFmtId="0" fontId="15" fillId="7" borderId="0" xfId="0" applyFont="1" applyFill="1" applyAlignment="1">
      <alignment vertical="center" wrapText="1"/>
    </xf>
    <xf numFmtId="0" fontId="7" fillId="9" borderId="0" xfId="0" applyFont="1" applyFill="1" applyAlignment="1">
      <alignment vertical="center"/>
    </xf>
    <xf numFmtId="0" fontId="7" fillId="5" borderId="3" xfId="0" applyFont="1" applyFill="1" applyBorder="1" applyAlignment="1">
      <alignment horizontal="center" vertical="center" wrapText="1"/>
    </xf>
    <xf numFmtId="166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" fontId="12" fillId="0" borderId="3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CE8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GB"/>
              <a:t>Gross Amount by Category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'Conversion Overview'!$C$18</c:f>
              <c:strCache>
                <c:ptCount val="1"/>
                <c:pt idx="0">
                  <c:v>Gross Amount (BDT)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'Conversion Overview'!$A$19:$A$26</c:f>
              <c:strCache>
                <c:ptCount val="8"/>
                <c:pt idx="0">
                  <c:v>Cleaning</c:v>
                </c:pt>
                <c:pt idx="1">
                  <c:v>Furniture</c:v>
                </c:pt>
                <c:pt idx="2">
                  <c:v>IT Equipment</c:v>
                </c:pt>
                <c:pt idx="3">
                  <c:v>IT Services</c:v>
                </c:pt>
                <c:pt idx="4">
                  <c:v>Maintenance</c:v>
                </c:pt>
                <c:pt idx="5">
                  <c:v>Office Supplies</c:v>
                </c:pt>
                <c:pt idx="6">
                  <c:v>Packaging</c:v>
                </c:pt>
                <c:pt idx="7">
                  <c:v>Printing</c:v>
                </c:pt>
              </c:strCache>
            </c:strRef>
          </c:cat>
          <c:val>
            <c:numRef>
              <c:f>'Conversion Overview'!$C$19:$C$26</c:f>
              <c:numCache>
                <c:formatCode>#,##0.00</c:formatCode>
                <c:ptCount val="8"/>
                <c:pt idx="0">
                  <c:v>13125</c:v>
                </c:pt>
                <c:pt idx="1">
                  <c:v>40162.5</c:v>
                </c:pt>
                <c:pt idx="2">
                  <c:v>36706.25</c:v>
                </c:pt>
                <c:pt idx="3">
                  <c:v>10867.5</c:v>
                </c:pt>
                <c:pt idx="4">
                  <c:v>12642</c:v>
                </c:pt>
                <c:pt idx="5">
                  <c:v>19215</c:v>
                </c:pt>
                <c:pt idx="6">
                  <c:v>9607.81</c:v>
                </c:pt>
                <c:pt idx="7">
                  <c:v>12894.380000000001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9-47CE-83B5-34B39EF6E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BDT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Category</a:t>
                </a:r>
              </a:p>
            </c:rich>
          </c:tx>
          <c:overlay val="1"/>
        </c:title>
        <c:numFmt formatCode="#,##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16</xdr:row>
      <xdr:rowOff>0</xdr:rowOff>
    </xdr:from>
    <xdr:ext cx="3671999" cy="2232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workbookViewId="0">
      <pane ySplit="4" topLeftCell="A5" activePane="bottomLeft" state="frozen"/>
      <selection pane="bottomLeft" sqref="A1:H2"/>
    </sheetView>
  </sheetViews>
  <sheetFormatPr defaultRowHeight="15" x14ac:dyDescent="0.25"/>
  <cols>
    <col min="1" max="1" width="24" customWidth="1"/>
    <col min="2" max="2" width="16" customWidth="1"/>
    <col min="3" max="3" width="21" customWidth="1"/>
    <col min="4" max="4" width="3" customWidth="1"/>
    <col min="5" max="8" width="19" customWidth="1"/>
  </cols>
  <sheetData>
    <row r="1" spans="1:8" ht="27.95" customHeight="1" x14ac:dyDescent="0.25">
      <c r="A1" s="27" t="s">
        <v>0</v>
      </c>
      <c r="B1" s="15"/>
      <c r="C1" s="15"/>
      <c r="D1" s="15"/>
      <c r="E1" s="15"/>
      <c r="F1" s="15"/>
      <c r="G1" s="15"/>
      <c r="H1" s="15"/>
    </row>
    <row r="2" spans="1:8" ht="12" customHeight="1" x14ac:dyDescent="0.25">
      <c r="A2" s="15"/>
      <c r="B2" s="15"/>
      <c r="C2" s="15"/>
      <c r="D2" s="15"/>
      <c r="E2" s="15"/>
      <c r="F2" s="15"/>
      <c r="G2" s="15"/>
      <c r="H2" s="15"/>
    </row>
    <row r="3" spans="1:8" x14ac:dyDescent="0.25">
      <c r="A3" s="17" t="s">
        <v>1</v>
      </c>
      <c r="B3" s="15"/>
      <c r="C3" s="15"/>
      <c r="D3" s="15"/>
      <c r="E3" s="15"/>
      <c r="F3" s="15"/>
      <c r="G3" s="15"/>
      <c r="H3" s="15"/>
    </row>
    <row r="5" spans="1:8" x14ac:dyDescent="0.25">
      <c r="A5" s="23" t="s">
        <v>2</v>
      </c>
      <c r="B5" s="19"/>
      <c r="C5" s="23" t="s">
        <v>3</v>
      </c>
      <c r="D5" s="19"/>
      <c r="E5" s="23" t="s">
        <v>4</v>
      </c>
      <c r="F5" s="19"/>
      <c r="G5" s="23" t="s">
        <v>5</v>
      </c>
      <c r="H5" s="19"/>
    </row>
    <row r="6" spans="1:8" x14ac:dyDescent="0.25">
      <c r="A6" s="18">
        <f>COUNTA('Converted Data'!A4:A198)</f>
        <v>30</v>
      </c>
      <c r="B6" s="19"/>
      <c r="C6" s="21">
        <f>SUM('Converted Data'!H4:H198)</f>
        <v>155220.44</v>
      </c>
      <c r="D6" s="19"/>
      <c r="E6" s="18">
        <f>COUNTIF('Converted Data'!J4:J198,"OK")</f>
        <v>30</v>
      </c>
      <c r="F6" s="19"/>
      <c r="G6" s="22">
        <f>IF(A6=0,0,E6/A6)</f>
        <v>1</v>
      </c>
      <c r="H6" s="19"/>
    </row>
    <row r="7" spans="1:8" x14ac:dyDescent="0.25">
      <c r="A7" s="20"/>
      <c r="B7" s="20"/>
      <c r="C7" s="20"/>
      <c r="D7" s="20"/>
      <c r="E7" s="20"/>
      <c r="F7" s="20"/>
      <c r="G7" s="20"/>
      <c r="H7" s="20"/>
    </row>
    <row r="9" spans="1:8" x14ac:dyDescent="0.25">
      <c r="A9" s="14" t="s">
        <v>6</v>
      </c>
      <c r="B9" s="15"/>
      <c r="C9" s="15"/>
      <c r="D9" s="15"/>
      <c r="E9" s="15"/>
      <c r="F9" s="15"/>
      <c r="G9" s="15"/>
      <c r="H9" s="15"/>
    </row>
    <row r="10" spans="1:8" ht="21" customHeight="1" x14ac:dyDescent="0.25">
      <c r="A10" s="16" t="s">
        <v>7</v>
      </c>
      <c r="B10" s="15"/>
      <c r="C10" s="15"/>
      <c r="D10" s="15"/>
      <c r="E10" s="15"/>
      <c r="F10" s="15"/>
      <c r="G10" s="15"/>
      <c r="H10" s="15"/>
    </row>
    <row r="11" spans="1:8" ht="21" customHeight="1" x14ac:dyDescent="0.25">
      <c r="A11" s="24" t="s">
        <v>8</v>
      </c>
      <c r="B11" s="15"/>
      <c r="C11" s="15"/>
      <c r="D11" s="15"/>
      <c r="E11" s="15"/>
      <c r="F11" s="15"/>
      <c r="G11" s="15"/>
      <c r="H11" s="15"/>
    </row>
    <row r="12" spans="1:8" ht="21" customHeight="1" x14ac:dyDescent="0.25">
      <c r="A12" s="16" t="s">
        <v>9</v>
      </c>
      <c r="B12" s="15"/>
      <c r="C12" s="15"/>
      <c r="D12" s="15"/>
      <c r="E12" s="15"/>
      <c r="F12" s="15"/>
      <c r="G12" s="15"/>
      <c r="H12" s="15"/>
    </row>
    <row r="13" spans="1:8" ht="21" customHeight="1" x14ac:dyDescent="0.25">
      <c r="A13" s="24" t="s">
        <v>10</v>
      </c>
      <c r="B13" s="15"/>
      <c r="C13" s="15"/>
      <c r="D13" s="15"/>
      <c r="E13" s="15"/>
      <c r="F13" s="15"/>
      <c r="G13" s="15"/>
      <c r="H13" s="15"/>
    </row>
    <row r="14" spans="1:8" ht="21" customHeight="1" x14ac:dyDescent="0.25">
      <c r="A14" s="16" t="s">
        <v>11</v>
      </c>
      <c r="B14" s="15"/>
      <c r="C14" s="15"/>
      <c r="D14" s="15"/>
      <c r="E14" s="15"/>
      <c r="F14" s="15"/>
      <c r="G14" s="15"/>
      <c r="H14" s="15"/>
    </row>
    <row r="17" spans="1:8" x14ac:dyDescent="0.25">
      <c r="A17" s="25" t="s">
        <v>12</v>
      </c>
      <c r="B17" s="15"/>
      <c r="C17" s="15"/>
    </row>
    <row r="18" spans="1:8" x14ac:dyDescent="0.25">
      <c r="A18" s="1" t="s">
        <v>13</v>
      </c>
      <c r="B18" s="1" t="s">
        <v>14</v>
      </c>
      <c r="C18" s="1" t="s">
        <v>15</v>
      </c>
    </row>
    <row r="19" spans="1:8" x14ac:dyDescent="0.25">
      <c r="A19" s="2" t="s">
        <v>16</v>
      </c>
      <c r="B19" s="3">
        <f>COUNTIF('Converted Data'!D$4:D$198,A19)</f>
        <v>3</v>
      </c>
      <c r="C19" s="4">
        <f>SUMIF('Converted Data'!D$4:D$198,A19,'Converted Data'!H$4:H$198)</f>
        <v>13125</v>
      </c>
    </row>
    <row r="20" spans="1:8" x14ac:dyDescent="0.25">
      <c r="A20" s="5" t="s">
        <v>17</v>
      </c>
      <c r="B20" s="6">
        <f>COUNTIF('Converted Data'!D$4:D$198,A20)</f>
        <v>3</v>
      </c>
      <c r="C20" s="7">
        <f>SUMIF('Converted Data'!D$4:D$198,A20,'Converted Data'!H$4:H$198)</f>
        <v>40162.5</v>
      </c>
    </row>
    <row r="21" spans="1:8" x14ac:dyDescent="0.25">
      <c r="A21" s="2" t="s">
        <v>18</v>
      </c>
      <c r="B21" s="3">
        <f>COUNTIF('Converted Data'!D$4:D$198,A21)</f>
        <v>6</v>
      </c>
      <c r="C21" s="4">
        <f>SUMIF('Converted Data'!D$4:D$198,A21,'Converted Data'!H$4:H$198)</f>
        <v>36706.25</v>
      </c>
    </row>
    <row r="22" spans="1:8" x14ac:dyDescent="0.25">
      <c r="A22" s="5" t="s">
        <v>19</v>
      </c>
      <c r="B22" s="6">
        <f>COUNTIF('Converted Data'!D$4:D$198,A22)</f>
        <v>3</v>
      </c>
      <c r="C22" s="7">
        <f>SUMIF('Converted Data'!D$4:D$198,A22,'Converted Data'!H$4:H$198)</f>
        <v>10867.5</v>
      </c>
    </row>
    <row r="23" spans="1:8" x14ac:dyDescent="0.25">
      <c r="A23" s="2" t="s">
        <v>20</v>
      </c>
      <c r="B23" s="3">
        <f>COUNTIF('Converted Data'!D$4:D$198,A23)</f>
        <v>3</v>
      </c>
      <c r="C23" s="4">
        <f>SUMIF('Converted Data'!D$4:D$198,A23,'Converted Data'!H$4:H$198)</f>
        <v>12642</v>
      </c>
    </row>
    <row r="24" spans="1:8" x14ac:dyDescent="0.25">
      <c r="A24" s="5" t="s">
        <v>21</v>
      </c>
      <c r="B24" s="6">
        <f>COUNTIF('Converted Data'!D$4:D$198,A24)</f>
        <v>6</v>
      </c>
      <c r="C24" s="7">
        <f>SUMIF('Converted Data'!D$4:D$198,A24,'Converted Data'!H$4:H$198)</f>
        <v>19215</v>
      </c>
    </row>
    <row r="25" spans="1:8" x14ac:dyDescent="0.25">
      <c r="A25" s="2" t="s">
        <v>22</v>
      </c>
      <c r="B25" s="3">
        <f>COUNTIF('Converted Data'!D$4:D$198,A25)</f>
        <v>3</v>
      </c>
      <c r="C25" s="4">
        <f>SUMIF('Converted Data'!D$4:D$198,A25,'Converted Data'!H$4:H$198)</f>
        <v>9607.81</v>
      </c>
    </row>
    <row r="26" spans="1:8" x14ac:dyDescent="0.25">
      <c r="A26" s="5" t="s">
        <v>23</v>
      </c>
      <c r="B26" s="6">
        <f>COUNTIF('Converted Data'!D$4:D$198,A26)</f>
        <v>3</v>
      </c>
      <c r="C26" s="7">
        <f>SUMIF('Converted Data'!D$4:D$198,A26,'Converted Data'!H$4:H$198)</f>
        <v>12894.380000000001</v>
      </c>
    </row>
    <row r="28" spans="1:8" ht="32.1" customHeight="1" x14ac:dyDescent="0.25">
      <c r="A28" s="26" t="s">
        <v>24</v>
      </c>
      <c r="B28" s="15"/>
      <c r="C28" s="15"/>
      <c r="D28" s="15"/>
      <c r="E28" s="15"/>
      <c r="F28" s="15"/>
      <c r="G28" s="15"/>
      <c r="H28" s="15"/>
    </row>
  </sheetData>
  <mergeCells count="18">
    <mergeCell ref="A13:H13"/>
    <mergeCell ref="A14:H14"/>
    <mergeCell ref="A17:C17"/>
    <mergeCell ref="A28:H28"/>
    <mergeCell ref="A1:H2"/>
    <mergeCell ref="A9:H9"/>
    <mergeCell ref="A12:H12"/>
    <mergeCell ref="A3:H3"/>
    <mergeCell ref="E6:F7"/>
    <mergeCell ref="C6:D7"/>
    <mergeCell ref="G6:H7"/>
    <mergeCell ref="C5:D5"/>
    <mergeCell ref="A5:B5"/>
    <mergeCell ref="A6:B7"/>
    <mergeCell ref="E5:F5"/>
    <mergeCell ref="G5:H5"/>
    <mergeCell ref="A10:H10"/>
    <mergeCell ref="A11:H11"/>
  </mergeCells>
  <pageMargins left="0.25" right="0.25" top="0.5" bottom="0.5" header="0.5" footer="0.5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tabSelected="1" workbookViewId="0">
      <pane ySplit="3" topLeftCell="A22" activePane="bottomLeft" state="frozen"/>
      <selection pane="bottomLeft" activeCell="C11" sqref="C11"/>
    </sheetView>
  </sheetViews>
  <sheetFormatPr defaultRowHeight="15" x14ac:dyDescent="0.25"/>
  <cols>
    <col min="1" max="1" width="15" customWidth="1"/>
    <col min="2" max="2" width="17" customWidth="1"/>
    <col min="3" max="3" width="26" customWidth="1"/>
    <col min="4" max="4" width="20" customWidth="1"/>
    <col min="5" max="5" width="8" customWidth="1"/>
    <col min="6" max="6" width="17" customWidth="1"/>
    <col min="7" max="7" width="10" customWidth="1"/>
    <col min="8" max="8" width="20" customWidth="1"/>
    <col min="9" max="9" width="16" customWidth="1"/>
    <col min="10" max="10" width="13" customWidth="1"/>
  </cols>
  <sheetData>
    <row r="1" spans="1:10" x14ac:dyDescent="0.25">
      <c r="A1" s="39" t="s">
        <v>25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0" x14ac:dyDescent="0.25">
      <c r="A3" s="32" t="s">
        <v>26</v>
      </c>
      <c r="B3" s="32" t="s">
        <v>27</v>
      </c>
      <c r="C3" s="32" t="s">
        <v>28</v>
      </c>
      <c r="D3" s="32" t="s">
        <v>13</v>
      </c>
      <c r="E3" s="32" t="s">
        <v>29</v>
      </c>
      <c r="F3" s="32" t="s">
        <v>30</v>
      </c>
      <c r="G3" s="32" t="s">
        <v>31</v>
      </c>
      <c r="H3" s="32" t="s">
        <v>15</v>
      </c>
      <c r="I3" s="32" t="s">
        <v>32</v>
      </c>
      <c r="J3" s="32" t="s">
        <v>33</v>
      </c>
    </row>
    <row r="4" spans="1:10" ht="20.100000000000001" customHeight="1" x14ac:dyDescent="0.25">
      <c r="A4" s="33">
        <v>46204</v>
      </c>
      <c r="B4" s="34" t="s">
        <v>35</v>
      </c>
      <c r="C4" s="34" t="s">
        <v>36</v>
      </c>
      <c r="D4" s="34" t="s">
        <v>21</v>
      </c>
      <c r="E4" s="35">
        <v>12</v>
      </c>
      <c r="F4" s="36">
        <v>145</v>
      </c>
      <c r="G4" s="37">
        <v>0.05</v>
      </c>
      <c r="H4" s="36">
        <v>1827</v>
      </c>
      <c r="I4" s="34" t="s">
        <v>37</v>
      </c>
      <c r="J4" s="38" t="str">
        <f t="shared" ref="J4:J33" si="0">IF(ABS(H4-ROUND(E4*F4*(1+G4),2))&lt;0.01,"OK","CHECK")</f>
        <v>OK</v>
      </c>
    </row>
    <row r="5" spans="1:10" ht="20.100000000000001" customHeight="1" x14ac:dyDescent="0.25">
      <c r="A5" s="33">
        <v>46205</v>
      </c>
      <c r="B5" s="34" t="s">
        <v>38</v>
      </c>
      <c r="C5" s="34" t="s">
        <v>39</v>
      </c>
      <c r="D5" s="34" t="s">
        <v>18</v>
      </c>
      <c r="E5" s="35">
        <v>3</v>
      </c>
      <c r="F5" s="36">
        <v>1850</v>
      </c>
      <c r="G5" s="37">
        <v>7.4999999999999997E-2</v>
      </c>
      <c r="H5" s="36">
        <v>5966.25</v>
      </c>
      <c r="I5" s="34" t="s">
        <v>40</v>
      </c>
      <c r="J5" s="38" t="str">
        <f t="shared" si="0"/>
        <v>OK</v>
      </c>
    </row>
    <row r="6" spans="1:10" ht="20.100000000000001" customHeight="1" x14ac:dyDescent="0.25">
      <c r="A6" s="33">
        <v>46206</v>
      </c>
      <c r="B6" s="34" t="s">
        <v>41</v>
      </c>
      <c r="C6" s="34" t="s">
        <v>42</v>
      </c>
      <c r="D6" s="34" t="s">
        <v>23</v>
      </c>
      <c r="E6" s="35">
        <v>120</v>
      </c>
      <c r="F6" s="36">
        <v>32.5</v>
      </c>
      <c r="G6" s="37">
        <v>0.15</v>
      </c>
      <c r="H6" s="36">
        <v>4485</v>
      </c>
      <c r="I6" s="34" t="s">
        <v>37</v>
      </c>
      <c r="J6" s="38" t="str">
        <f t="shared" si="0"/>
        <v>OK</v>
      </c>
    </row>
    <row r="7" spans="1:10" ht="20.100000000000001" customHeight="1" x14ac:dyDescent="0.25">
      <c r="A7" s="33">
        <v>46207</v>
      </c>
      <c r="B7" s="34" t="s">
        <v>43</v>
      </c>
      <c r="C7" s="34" t="s">
        <v>44</v>
      </c>
      <c r="D7" s="34" t="s">
        <v>17</v>
      </c>
      <c r="E7" s="35">
        <v>2</v>
      </c>
      <c r="F7" s="36">
        <v>4250</v>
      </c>
      <c r="G7" s="37">
        <v>0.05</v>
      </c>
      <c r="H7" s="36">
        <v>8925</v>
      </c>
      <c r="I7" s="34" t="s">
        <v>37</v>
      </c>
      <c r="J7" s="38" t="str">
        <f t="shared" si="0"/>
        <v>OK</v>
      </c>
    </row>
    <row r="8" spans="1:10" ht="20.100000000000001" customHeight="1" x14ac:dyDescent="0.25">
      <c r="A8" s="33">
        <v>46208</v>
      </c>
      <c r="B8" s="34" t="s">
        <v>45</v>
      </c>
      <c r="C8" s="34" t="s">
        <v>46</v>
      </c>
      <c r="D8" s="34" t="s">
        <v>22</v>
      </c>
      <c r="E8" s="35">
        <v>40</v>
      </c>
      <c r="F8" s="36">
        <v>68.75</v>
      </c>
      <c r="G8" s="37">
        <v>7.4999999999999997E-2</v>
      </c>
      <c r="H8" s="36">
        <v>2956.25</v>
      </c>
      <c r="I8" s="34" t="s">
        <v>40</v>
      </c>
      <c r="J8" s="38" t="str">
        <f t="shared" si="0"/>
        <v>OK</v>
      </c>
    </row>
    <row r="9" spans="1:10" ht="20.100000000000001" customHeight="1" x14ac:dyDescent="0.25">
      <c r="A9" s="33">
        <v>46209</v>
      </c>
      <c r="B9" s="34" t="s">
        <v>47</v>
      </c>
      <c r="C9" s="34" t="s">
        <v>48</v>
      </c>
      <c r="D9" s="34" t="s">
        <v>21</v>
      </c>
      <c r="E9" s="35">
        <v>18</v>
      </c>
      <c r="F9" s="36">
        <v>210</v>
      </c>
      <c r="G9" s="37">
        <v>0.05</v>
      </c>
      <c r="H9" s="36">
        <v>3969</v>
      </c>
      <c r="I9" s="34" t="s">
        <v>37</v>
      </c>
      <c r="J9" s="38" t="str">
        <f t="shared" si="0"/>
        <v>OK</v>
      </c>
    </row>
    <row r="10" spans="1:10" ht="20.100000000000001" customHeight="1" x14ac:dyDescent="0.25">
      <c r="A10" s="33">
        <v>46210</v>
      </c>
      <c r="B10" s="34" t="s">
        <v>49</v>
      </c>
      <c r="C10" s="34" t="s">
        <v>50</v>
      </c>
      <c r="D10" s="34" t="s">
        <v>18</v>
      </c>
      <c r="E10" s="35">
        <v>4</v>
      </c>
      <c r="F10" s="36">
        <v>975</v>
      </c>
      <c r="G10" s="37">
        <v>0.15</v>
      </c>
      <c r="H10" s="36">
        <v>4485</v>
      </c>
      <c r="I10" s="34" t="s">
        <v>40</v>
      </c>
      <c r="J10" s="38" t="str">
        <f t="shared" si="0"/>
        <v>OK</v>
      </c>
    </row>
    <row r="11" spans="1:10" ht="20.100000000000001" customHeight="1" x14ac:dyDescent="0.25">
      <c r="A11" s="33">
        <v>46211</v>
      </c>
      <c r="B11" s="34" t="s">
        <v>51</v>
      </c>
      <c r="C11" s="34" t="s">
        <v>52</v>
      </c>
      <c r="D11" s="34" t="s">
        <v>20</v>
      </c>
      <c r="E11" s="35">
        <v>6</v>
      </c>
      <c r="F11" s="36">
        <v>560</v>
      </c>
      <c r="G11" s="37">
        <v>7.4999999999999997E-2</v>
      </c>
      <c r="H11" s="36">
        <v>3612</v>
      </c>
      <c r="I11" s="34" t="s">
        <v>37</v>
      </c>
      <c r="J11" s="38" t="str">
        <f t="shared" si="0"/>
        <v>OK</v>
      </c>
    </row>
    <row r="12" spans="1:10" ht="20.100000000000001" customHeight="1" x14ac:dyDescent="0.25">
      <c r="A12" s="33">
        <v>46212</v>
      </c>
      <c r="B12" s="34" t="s">
        <v>53</v>
      </c>
      <c r="C12" s="34" t="s">
        <v>54</v>
      </c>
      <c r="D12" s="34" t="s">
        <v>16</v>
      </c>
      <c r="E12" s="35">
        <v>25</v>
      </c>
      <c r="F12" s="36">
        <v>125</v>
      </c>
      <c r="G12" s="37">
        <v>0.05</v>
      </c>
      <c r="H12" s="36">
        <v>3281.25</v>
      </c>
      <c r="I12" s="34" t="s">
        <v>37</v>
      </c>
      <c r="J12" s="38" t="str">
        <f t="shared" si="0"/>
        <v>OK</v>
      </c>
    </row>
    <row r="13" spans="1:10" ht="20.100000000000001" customHeight="1" x14ac:dyDescent="0.25">
      <c r="A13" s="33">
        <v>46213</v>
      </c>
      <c r="B13" s="34" t="s">
        <v>55</v>
      </c>
      <c r="C13" s="34" t="s">
        <v>56</v>
      </c>
      <c r="D13" s="34" t="s">
        <v>19</v>
      </c>
      <c r="E13" s="35">
        <v>2</v>
      </c>
      <c r="F13" s="36">
        <v>1350</v>
      </c>
      <c r="G13" s="37">
        <v>0.15</v>
      </c>
      <c r="H13" s="36">
        <v>3105</v>
      </c>
      <c r="I13" s="34" t="s">
        <v>40</v>
      </c>
      <c r="J13" s="38" t="str">
        <f t="shared" si="0"/>
        <v>OK</v>
      </c>
    </row>
    <row r="14" spans="1:10" ht="20.100000000000001" customHeight="1" x14ac:dyDescent="0.25">
      <c r="A14" s="33">
        <v>46214</v>
      </c>
      <c r="B14" s="34" t="s">
        <v>57</v>
      </c>
      <c r="C14" s="34" t="s">
        <v>36</v>
      </c>
      <c r="D14" s="34" t="s">
        <v>21</v>
      </c>
      <c r="E14" s="35">
        <v>20</v>
      </c>
      <c r="F14" s="36">
        <v>145</v>
      </c>
      <c r="G14" s="37">
        <v>0.05</v>
      </c>
      <c r="H14" s="36">
        <v>3045</v>
      </c>
      <c r="I14" s="34" t="s">
        <v>37</v>
      </c>
      <c r="J14" s="38" t="str">
        <f t="shared" si="0"/>
        <v>OK</v>
      </c>
    </row>
    <row r="15" spans="1:10" ht="20.100000000000001" customHeight="1" x14ac:dyDescent="0.25">
      <c r="A15" s="33">
        <v>46215</v>
      </c>
      <c r="B15" s="34" t="s">
        <v>58</v>
      </c>
      <c r="C15" s="34" t="s">
        <v>39</v>
      </c>
      <c r="D15" s="34" t="s">
        <v>18</v>
      </c>
      <c r="E15" s="35">
        <v>5</v>
      </c>
      <c r="F15" s="36">
        <v>1850</v>
      </c>
      <c r="G15" s="37">
        <v>7.4999999999999997E-2</v>
      </c>
      <c r="H15" s="36">
        <v>9943.75</v>
      </c>
      <c r="I15" s="34" t="s">
        <v>40</v>
      </c>
      <c r="J15" s="38" t="str">
        <f t="shared" si="0"/>
        <v>OK</v>
      </c>
    </row>
    <row r="16" spans="1:10" ht="20.100000000000001" customHeight="1" x14ac:dyDescent="0.25">
      <c r="A16" s="33">
        <v>46216</v>
      </c>
      <c r="B16" s="34" t="s">
        <v>59</v>
      </c>
      <c r="C16" s="34" t="s">
        <v>42</v>
      </c>
      <c r="D16" s="34" t="s">
        <v>23</v>
      </c>
      <c r="E16" s="35">
        <v>85</v>
      </c>
      <c r="F16" s="36">
        <v>32.5</v>
      </c>
      <c r="G16" s="37">
        <v>0.15</v>
      </c>
      <c r="H16" s="36">
        <v>3176.88</v>
      </c>
      <c r="I16" s="34" t="s">
        <v>37</v>
      </c>
      <c r="J16" s="38" t="str">
        <f t="shared" si="0"/>
        <v>OK</v>
      </c>
    </row>
    <row r="17" spans="1:10" ht="20.100000000000001" customHeight="1" x14ac:dyDescent="0.25">
      <c r="A17" s="33">
        <v>46217</v>
      </c>
      <c r="B17" s="34" t="s">
        <v>60</v>
      </c>
      <c r="C17" s="34" t="s">
        <v>44</v>
      </c>
      <c r="D17" s="34" t="s">
        <v>17</v>
      </c>
      <c r="E17" s="35">
        <v>3</v>
      </c>
      <c r="F17" s="36">
        <v>4250</v>
      </c>
      <c r="G17" s="37">
        <v>0.05</v>
      </c>
      <c r="H17" s="36">
        <v>13387.5</v>
      </c>
      <c r="I17" s="34" t="s">
        <v>37</v>
      </c>
      <c r="J17" s="38" t="str">
        <f t="shared" si="0"/>
        <v>OK</v>
      </c>
    </row>
    <row r="18" spans="1:10" ht="20.100000000000001" customHeight="1" x14ac:dyDescent="0.25">
      <c r="A18" s="33">
        <v>46218</v>
      </c>
      <c r="B18" s="34" t="s">
        <v>61</v>
      </c>
      <c r="C18" s="34" t="s">
        <v>46</v>
      </c>
      <c r="D18" s="34" t="s">
        <v>22</v>
      </c>
      <c r="E18" s="35">
        <v>55</v>
      </c>
      <c r="F18" s="36">
        <v>68.75</v>
      </c>
      <c r="G18" s="37">
        <v>7.4999999999999997E-2</v>
      </c>
      <c r="H18" s="36">
        <v>4064.84</v>
      </c>
      <c r="I18" s="34" t="s">
        <v>40</v>
      </c>
      <c r="J18" s="38" t="str">
        <f t="shared" si="0"/>
        <v>OK</v>
      </c>
    </row>
    <row r="19" spans="1:10" ht="20.100000000000001" customHeight="1" x14ac:dyDescent="0.25">
      <c r="A19" s="33">
        <v>46219</v>
      </c>
      <c r="B19" s="34" t="s">
        <v>62</v>
      </c>
      <c r="C19" s="34" t="s">
        <v>48</v>
      </c>
      <c r="D19" s="34" t="s">
        <v>21</v>
      </c>
      <c r="E19" s="35">
        <v>14</v>
      </c>
      <c r="F19" s="36">
        <v>210</v>
      </c>
      <c r="G19" s="37">
        <v>0.05</v>
      </c>
      <c r="H19" s="36">
        <v>3087</v>
      </c>
      <c r="I19" s="34" t="s">
        <v>37</v>
      </c>
      <c r="J19" s="38" t="str">
        <f t="shared" si="0"/>
        <v>OK</v>
      </c>
    </row>
    <row r="20" spans="1:10" ht="20.100000000000001" customHeight="1" x14ac:dyDescent="0.25">
      <c r="A20" s="33">
        <v>46220</v>
      </c>
      <c r="B20" s="34" t="s">
        <v>63</v>
      </c>
      <c r="C20" s="34" t="s">
        <v>50</v>
      </c>
      <c r="D20" s="34" t="s">
        <v>18</v>
      </c>
      <c r="E20" s="35">
        <v>6</v>
      </c>
      <c r="F20" s="36">
        <v>975</v>
      </c>
      <c r="G20" s="37">
        <v>0.15</v>
      </c>
      <c r="H20" s="36">
        <v>6727.5</v>
      </c>
      <c r="I20" s="34" t="s">
        <v>40</v>
      </c>
      <c r="J20" s="38" t="str">
        <f t="shared" si="0"/>
        <v>OK</v>
      </c>
    </row>
    <row r="21" spans="1:10" ht="20.100000000000001" customHeight="1" x14ac:dyDescent="0.25">
      <c r="A21" s="33">
        <v>46221</v>
      </c>
      <c r="B21" s="34" t="s">
        <v>64</v>
      </c>
      <c r="C21" s="34" t="s">
        <v>52</v>
      </c>
      <c r="D21" s="34" t="s">
        <v>20</v>
      </c>
      <c r="E21" s="35">
        <v>8</v>
      </c>
      <c r="F21" s="36">
        <v>560</v>
      </c>
      <c r="G21" s="37">
        <v>7.4999999999999997E-2</v>
      </c>
      <c r="H21" s="36">
        <v>4816</v>
      </c>
      <c r="I21" s="34" t="s">
        <v>37</v>
      </c>
      <c r="J21" s="38" t="str">
        <f t="shared" si="0"/>
        <v>OK</v>
      </c>
    </row>
    <row r="22" spans="1:10" ht="20.100000000000001" customHeight="1" x14ac:dyDescent="0.25">
      <c r="A22" s="33">
        <v>46222</v>
      </c>
      <c r="B22" s="34" t="s">
        <v>65</v>
      </c>
      <c r="C22" s="34" t="s">
        <v>54</v>
      </c>
      <c r="D22" s="34" t="s">
        <v>16</v>
      </c>
      <c r="E22" s="35">
        <v>30</v>
      </c>
      <c r="F22" s="36">
        <v>125</v>
      </c>
      <c r="G22" s="37">
        <v>0.05</v>
      </c>
      <c r="H22" s="36">
        <v>3937.5</v>
      </c>
      <c r="I22" s="34" t="s">
        <v>37</v>
      </c>
      <c r="J22" s="38" t="str">
        <f t="shared" si="0"/>
        <v>OK</v>
      </c>
    </row>
    <row r="23" spans="1:10" ht="20.100000000000001" customHeight="1" x14ac:dyDescent="0.25">
      <c r="A23" s="33">
        <v>46223</v>
      </c>
      <c r="B23" s="34" t="s">
        <v>66</v>
      </c>
      <c r="C23" s="34" t="s">
        <v>56</v>
      </c>
      <c r="D23" s="34" t="s">
        <v>19</v>
      </c>
      <c r="E23" s="35">
        <v>3</v>
      </c>
      <c r="F23" s="36">
        <v>1350</v>
      </c>
      <c r="G23" s="37">
        <v>0.15</v>
      </c>
      <c r="H23" s="36">
        <v>4657.5</v>
      </c>
      <c r="I23" s="34" t="s">
        <v>40</v>
      </c>
      <c r="J23" s="38" t="str">
        <f t="shared" si="0"/>
        <v>OK</v>
      </c>
    </row>
    <row r="24" spans="1:10" ht="20.100000000000001" customHeight="1" x14ac:dyDescent="0.25">
      <c r="A24" s="33">
        <v>46224</v>
      </c>
      <c r="B24" s="34" t="s">
        <v>67</v>
      </c>
      <c r="C24" s="34" t="s">
        <v>36</v>
      </c>
      <c r="D24" s="34" t="s">
        <v>21</v>
      </c>
      <c r="E24" s="35">
        <v>16</v>
      </c>
      <c r="F24" s="36">
        <v>145</v>
      </c>
      <c r="G24" s="37">
        <v>0.05</v>
      </c>
      <c r="H24" s="36">
        <v>2436</v>
      </c>
      <c r="I24" s="34" t="s">
        <v>37</v>
      </c>
      <c r="J24" s="38" t="str">
        <f t="shared" si="0"/>
        <v>OK</v>
      </c>
    </row>
    <row r="25" spans="1:10" ht="20.100000000000001" customHeight="1" x14ac:dyDescent="0.25">
      <c r="A25" s="33">
        <v>46225</v>
      </c>
      <c r="B25" s="34" t="s">
        <v>68</v>
      </c>
      <c r="C25" s="34" t="s">
        <v>39</v>
      </c>
      <c r="D25" s="34" t="s">
        <v>18</v>
      </c>
      <c r="E25" s="35">
        <v>2</v>
      </c>
      <c r="F25" s="36">
        <v>1850</v>
      </c>
      <c r="G25" s="37">
        <v>7.4999999999999997E-2</v>
      </c>
      <c r="H25" s="36">
        <v>3977.5</v>
      </c>
      <c r="I25" s="34" t="s">
        <v>40</v>
      </c>
      <c r="J25" s="38" t="str">
        <f t="shared" si="0"/>
        <v>OK</v>
      </c>
    </row>
    <row r="26" spans="1:10" ht="20.100000000000001" customHeight="1" x14ac:dyDescent="0.25">
      <c r="A26" s="33">
        <v>46226</v>
      </c>
      <c r="B26" s="34" t="s">
        <v>69</v>
      </c>
      <c r="C26" s="34" t="s">
        <v>42</v>
      </c>
      <c r="D26" s="34" t="s">
        <v>23</v>
      </c>
      <c r="E26" s="35">
        <v>140</v>
      </c>
      <c r="F26" s="36">
        <v>32.5</v>
      </c>
      <c r="G26" s="37">
        <v>0.15</v>
      </c>
      <c r="H26" s="36">
        <v>5232.5</v>
      </c>
      <c r="I26" s="34" t="s">
        <v>37</v>
      </c>
      <c r="J26" s="38" t="str">
        <f t="shared" si="0"/>
        <v>OK</v>
      </c>
    </row>
    <row r="27" spans="1:10" ht="20.100000000000001" customHeight="1" x14ac:dyDescent="0.25">
      <c r="A27" s="33">
        <v>46227</v>
      </c>
      <c r="B27" s="34" t="s">
        <v>70</v>
      </c>
      <c r="C27" s="34" t="s">
        <v>44</v>
      </c>
      <c r="D27" s="34" t="s">
        <v>17</v>
      </c>
      <c r="E27" s="35">
        <v>4</v>
      </c>
      <c r="F27" s="36">
        <v>4250</v>
      </c>
      <c r="G27" s="37">
        <v>0.05</v>
      </c>
      <c r="H27" s="36">
        <v>17850</v>
      </c>
      <c r="I27" s="34" t="s">
        <v>37</v>
      </c>
      <c r="J27" s="38" t="str">
        <f t="shared" si="0"/>
        <v>OK</v>
      </c>
    </row>
    <row r="28" spans="1:10" ht="20.100000000000001" customHeight="1" x14ac:dyDescent="0.25">
      <c r="A28" s="33">
        <v>46228</v>
      </c>
      <c r="B28" s="34" t="s">
        <v>71</v>
      </c>
      <c r="C28" s="34" t="s">
        <v>46</v>
      </c>
      <c r="D28" s="34" t="s">
        <v>22</v>
      </c>
      <c r="E28" s="35">
        <v>35</v>
      </c>
      <c r="F28" s="36">
        <v>68.75</v>
      </c>
      <c r="G28" s="37">
        <v>7.4999999999999997E-2</v>
      </c>
      <c r="H28" s="36">
        <v>2586.7199999999998</v>
      </c>
      <c r="I28" s="34" t="s">
        <v>40</v>
      </c>
      <c r="J28" s="38" t="str">
        <f t="shared" si="0"/>
        <v>OK</v>
      </c>
    </row>
    <row r="29" spans="1:10" ht="20.100000000000001" customHeight="1" x14ac:dyDescent="0.25">
      <c r="A29" s="33">
        <v>46229</v>
      </c>
      <c r="B29" s="34" t="s">
        <v>72</v>
      </c>
      <c r="C29" s="34" t="s">
        <v>48</v>
      </c>
      <c r="D29" s="34" t="s">
        <v>21</v>
      </c>
      <c r="E29" s="35">
        <v>22</v>
      </c>
      <c r="F29" s="36">
        <v>210</v>
      </c>
      <c r="G29" s="37">
        <v>0.05</v>
      </c>
      <c r="H29" s="36">
        <v>4851</v>
      </c>
      <c r="I29" s="34" t="s">
        <v>37</v>
      </c>
      <c r="J29" s="38" t="str">
        <f t="shared" si="0"/>
        <v>OK</v>
      </c>
    </row>
    <row r="30" spans="1:10" ht="20.100000000000001" customHeight="1" x14ac:dyDescent="0.25">
      <c r="A30" s="33">
        <v>46230</v>
      </c>
      <c r="B30" s="34" t="s">
        <v>73</v>
      </c>
      <c r="C30" s="34" t="s">
        <v>50</v>
      </c>
      <c r="D30" s="34" t="s">
        <v>18</v>
      </c>
      <c r="E30" s="35">
        <v>5</v>
      </c>
      <c r="F30" s="36">
        <v>975</v>
      </c>
      <c r="G30" s="37">
        <v>0.15</v>
      </c>
      <c r="H30" s="36">
        <v>5606.25</v>
      </c>
      <c r="I30" s="34" t="s">
        <v>40</v>
      </c>
      <c r="J30" s="38" t="str">
        <f t="shared" si="0"/>
        <v>OK</v>
      </c>
    </row>
    <row r="31" spans="1:10" ht="20.100000000000001" customHeight="1" x14ac:dyDescent="0.25">
      <c r="A31" s="33">
        <v>46231</v>
      </c>
      <c r="B31" s="34" t="s">
        <v>74</v>
      </c>
      <c r="C31" s="34" t="s">
        <v>52</v>
      </c>
      <c r="D31" s="34" t="s">
        <v>20</v>
      </c>
      <c r="E31" s="35">
        <v>7</v>
      </c>
      <c r="F31" s="36">
        <v>560</v>
      </c>
      <c r="G31" s="37">
        <v>7.4999999999999997E-2</v>
      </c>
      <c r="H31" s="36">
        <v>4214</v>
      </c>
      <c r="I31" s="34" t="s">
        <v>37</v>
      </c>
      <c r="J31" s="38" t="str">
        <f t="shared" si="0"/>
        <v>OK</v>
      </c>
    </row>
    <row r="32" spans="1:10" ht="20.100000000000001" customHeight="1" x14ac:dyDescent="0.25">
      <c r="A32" s="33">
        <v>46232</v>
      </c>
      <c r="B32" s="34" t="s">
        <v>75</v>
      </c>
      <c r="C32" s="34" t="s">
        <v>54</v>
      </c>
      <c r="D32" s="34" t="s">
        <v>16</v>
      </c>
      <c r="E32" s="35">
        <v>45</v>
      </c>
      <c r="F32" s="36">
        <v>125</v>
      </c>
      <c r="G32" s="37">
        <v>0.05</v>
      </c>
      <c r="H32" s="36">
        <v>5906.25</v>
      </c>
      <c r="I32" s="34" t="s">
        <v>37</v>
      </c>
      <c r="J32" s="38" t="str">
        <f t="shared" si="0"/>
        <v>OK</v>
      </c>
    </row>
    <row r="33" spans="1:10" ht="20.100000000000001" customHeight="1" x14ac:dyDescent="0.25">
      <c r="A33" s="33">
        <v>46233</v>
      </c>
      <c r="B33" s="34" t="s">
        <v>76</v>
      </c>
      <c r="C33" s="34" t="s">
        <v>56</v>
      </c>
      <c r="D33" s="34" t="s">
        <v>19</v>
      </c>
      <c r="E33" s="35">
        <v>2</v>
      </c>
      <c r="F33" s="36">
        <v>1350</v>
      </c>
      <c r="G33" s="37">
        <v>0.15</v>
      </c>
      <c r="H33" s="36">
        <v>3105</v>
      </c>
      <c r="I33" s="34" t="s">
        <v>40</v>
      </c>
      <c r="J33" s="38" t="str">
        <f t="shared" si="0"/>
        <v>OK</v>
      </c>
    </row>
  </sheetData>
  <autoFilter ref="A3:J33" xr:uid="{00000000-0009-0000-0000-000001000000}"/>
  <mergeCells count="1">
    <mergeCell ref="A1:J2"/>
  </mergeCells>
  <conditionalFormatting sqref="J4:J33">
    <cfRule type="expression" dxfId="0" priority="1">
      <formula>J4="CHECK"</formula>
    </cfRule>
  </conditionalFormatting>
  <pageMargins left="0.25" right="0.25" top="0.5" bottom="0.5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showGridLines="0" workbookViewId="0">
      <pane ySplit="3" topLeftCell="A4" activePane="bottomLeft" state="frozen"/>
      <selection pane="bottomLeft" sqref="A1:E2"/>
    </sheetView>
  </sheetViews>
  <sheetFormatPr defaultRowHeight="15" x14ac:dyDescent="0.25"/>
  <cols>
    <col min="1" max="1" width="26" customWidth="1"/>
    <col min="2" max="2" width="24" customWidth="1"/>
    <col min="3" max="3" width="18" customWidth="1"/>
    <col min="4" max="5" width="38" customWidth="1"/>
  </cols>
  <sheetData>
    <row r="1" spans="1:5" x14ac:dyDescent="0.25">
      <c r="A1" s="28" t="s">
        <v>77</v>
      </c>
      <c r="B1" s="15"/>
      <c r="C1" s="15"/>
      <c r="D1" s="15"/>
      <c r="E1" s="15"/>
    </row>
    <row r="2" spans="1:5" x14ac:dyDescent="0.25">
      <c r="A2" s="15"/>
      <c r="B2" s="15"/>
      <c r="C2" s="15"/>
      <c r="D2" s="15"/>
      <c r="E2" s="15"/>
    </row>
    <row r="4" spans="1:5" x14ac:dyDescent="0.25">
      <c r="A4" s="8" t="s">
        <v>78</v>
      </c>
      <c r="B4" s="8" t="s">
        <v>79</v>
      </c>
      <c r="C4" s="8" t="s">
        <v>80</v>
      </c>
      <c r="D4" s="8" t="s">
        <v>81</v>
      </c>
      <c r="E4" s="8" t="s">
        <v>82</v>
      </c>
    </row>
    <row r="5" spans="1:5" x14ac:dyDescent="0.25">
      <c r="A5" s="9" t="s">
        <v>26</v>
      </c>
      <c r="B5" s="9" t="s">
        <v>26</v>
      </c>
      <c r="C5" s="9" t="s">
        <v>83</v>
      </c>
      <c r="D5" s="9" t="s">
        <v>84</v>
      </c>
      <c r="E5" s="9" t="s">
        <v>85</v>
      </c>
    </row>
    <row r="6" spans="1:5" x14ac:dyDescent="0.25">
      <c r="A6" s="10" t="s">
        <v>27</v>
      </c>
      <c r="B6" s="10" t="s">
        <v>27</v>
      </c>
      <c r="C6" s="10" t="s">
        <v>86</v>
      </c>
      <c r="D6" s="10" t="s">
        <v>87</v>
      </c>
      <c r="E6" s="10" t="s">
        <v>88</v>
      </c>
    </row>
    <row r="7" spans="1:5" x14ac:dyDescent="0.25">
      <c r="A7" s="9" t="s">
        <v>28</v>
      </c>
      <c r="B7" s="9" t="s">
        <v>28</v>
      </c>
      <c r="C7" s="9" t="s">
        <v>86</v>
      </c>
      <c r="D7" s="9" t="s">
        <v>89</v>
      </c>
      <c r="E7" s="9" t="s">
        <v>90</v>
      </c>
    </row>
    <row r="8" spans="1:5" x14ac:dyDescent="0.25">
      <c r="A8" s="10" t="s">
        <v>13</v>
      </c>
      <c r="B8" s="10" t="s">
        <v>13</v>
      </c>
      <c r="C8" s="10" t="s">
        <v>86</v>
      </c>
      <c r="D8" s="10" t="s">
        <v>91</v>
      </c>
      <c r="E8" s="10" t="s">
        <v>92</v>
      </c>
    </row>
    <row r="9" spans="1:5" x14ac:dyDescent="0.25">
      <c r="A9" s="9" t="s">
        <v>29</v>
      </c>
      <c r="B9" s="9" t="s">
        <v>29</v>
      </c>
      <c r="C9" s="9" t="s">
        <v>93</v>
      </c>
      <c r="D9" s="9" t="s">
        <v>94</v>
      </c>
      <c r="E9" s="9" t="s">
        <v>95</v>
      </c>
    </row>
    <row r="10" spans="1:5" x14ac:dyDescent="0.25">
      <c r="A10" s="10" t="s">
        <v>30</v>
      </c>
      <c r="B10" s="10" t="s">
        <v>30</v>
      </c>
      <c r="C10" s="10" t="s">
        <v>96</v>
      </c>
      <c r="D10" s="10" t="s">
        <v>97</v>
      </c>
      <c r="E10" s="10" t="s">
        <v>98</v>
      </c>
    </row>
    <row r="11" spans="1:5" x14ac:dyDescent="0.25">
      <c r="A11" s="9" t="s">
        <v>31</v>
      </c>
      <c r="B11" s="9" t="s">
        <v>31</v>
      </c>
      <c r="C11" s="9" t="s">
        <v>99</v>
      </c>
      <c r="D11" s="9" t="s">
        <v>100</v>
      </c>
      <c r="E11" s="9" t="s">
        <v>101</v>
      </c>
    </row>
    <row r="12" spans="1:5" x14ac:dyDescent="0.25">
      <c r="A12" s="10" t="s">
        <v>15</v>
      </c>
      <c r="B12" s="10" t="s">
        <v>15</v>
      </c>
      <c r="C12" s="10" t="s">
        <v>96</v>
      </c>
      <c r="D12" s="10" t="s">
        <v>97</v>
      </c>
      <c r="E12" s="10" t="s">
        <v>102</v>
      </c>
    </row>
    <row r="13" spans="1:5" x14ac:dyDescent="0.25">
      <c r="A13" s="9" t="s">
        <v>32</v>
      </c>
      <c r="B13" s="9" t="s">
        <v>32</v>
      </c>
      <c r="C13" s="9" t="s">
        <v>86</v>
      </c>
      <c r="D13" s="9" t="s">
        <v>103</v>
      </c>
      <c r="E13" s="9" t="s">
        <v>104</v>
      </c>
    </row>
    <row r="14" spans="1:5" x14ac:dyDescent="0.25">
      <c r="A14" s="10" t="s">
        <v>105</v>
      </c>
      <c r="B14" s="10" t="s">
        <v>34</v>
      </c>
      <c r="C14" s="10" t="s">
        <v>93</v>
      </c>
      <c r="D14" s="10" t="s">
        <v>106</v>
      </c>
      <c r="E14" s="10" t="s">
        <v>107</v>
      </c>
    </row>
    <row r="17" spans="1:5" x14ac:dyDescent="0.25">
      <c r="A17" s="31" t="s">
        <v>108</v>
      </c>
      <c r="B17" s="15"/>
      <c r="C17" s="15"/>
      <c r="D17" s="15"/>
      <c r="E17" s="15"/>
    </row>
    <row r="18" spans="1:5" x14ac:dyDescent="0.25">
      <c r="A18" s="11" t="s">
        <v>109</v>
      </c>
      <c r="B18" s="11" t="s">
        <v>110</v>
      </c>
      <c r="C18" s="11" t="s">
        <v>111</v>
      </c>
    </row>
    <row r="19" spans="1:5" x14ac:dyDescent="0.25">
      <c r="A19" s="2" t="s">
        <v>112</v>
      </c>
      <c r="B19" s="3">
        <f>COUNTA('Converted Data'!A4:A198)</f>
        <v>30</v>
      </c>
      <c r="C19" s="12" t="s">
        <v>113</v>
      </c>
    </row>
    <row r="20" spans="1:5" x14ac:dyDescent="0.25">
      <c r="A20" s="5" t="s">
        <v>114</v>
      </c>
      <c r="B20" s="7">
        <f>SUM('Converted Data'!H4:H198)</f>
        <v>155220.44</v>
      </c>
      <c r="C20" s="13" t="s">
        <v>115</v>
      </c>
    </row>
    <row r="21" spans="1:5" x14ac:dyDescent="0.25">
      <c r="A21" s="2" t="s">
        <v>116</v>
      </c>
      <c r="B21" s="3">
        <f>COUNTIF('Converted Data'!J4:J198,"OK")</f>
        <v>30</v>
      </c>
      <c r="C21" s="12" t="s">
        <v>113</v>
      </c>
    </row>
    <row r="22" spans="1:5" x14ac:dyDescent="0.25">
      <c r="A22" s="5" t="s">
        <v>117</v>
      </c>
      <c r="B22" s="6">
        <f>COUNTIF('Converted Data'!J4:J198,"CHECK")</f>
        <v>0</v>
      </c>
      <c r="C22" s="13" t="s">
        <v>118</v>
      </c>
    </row>
    <row r="25" spans="1:5" x14ac:dyDescent="0.25">
      <c r="A25" s="25" t="s">
        <v>119</v>
      </c>
      <c r="B25" s="15"/>
      <c r="C25" s="15"/>
      <c r="D25" s="15"/>
      <c r="E25" s="15"/>
    </row>
    <row r="26" spans="1:5" ht="23.1" customHeight="1" x14ac:dyDescent="0.25">
      <c r="A26" s="29" t="s">
        <v>120</v>
      </c>
      <c r="B26" s="15"/>
      <c r="C26" s="15"/>
      <c r="D26" s="15"/>
      <c r="E26" s="15"/>
    </row>
    <row r="27" spans="1:5" ht="23.1" customHeight="1" x14ac:dyDescent="0.25">
      <c r="A27" s="30" t="s">
        <v>121</v>
      </c>
      <c r="B27" s="15"/>
      <c r="C27" s="15"/>
      <c r="D27" s="15"/>
      <c r="E27" s="15"/>
    </row>
    <row r="28" spans="1:5" ht="23.1" customHeight="1" x14ac:dyDescent="0.25">
      <c r="A28" s="29" t="s">
        <v>122</v>
      </c>
      <c r="B28" s="15"/>
      <c r="C28" s="15"/>
      <c r="D28" s="15"/>
      <c r="E28" s="15"/>
    </row>
    <row r="29" spans="1:5" ht="23.1" customHeight="1" x14ac:dyDescent="0.25">
      <c r="A29" s="30" t="s">
        <v>123</v>
      </c>
      <c r="B29" s="15"/>
      <c r="C29" s="15"/>
      <c r="D29" s="15"/>
      <c r="E29" s="15"/>
    </row>
    <row r="30" spans="1:5" ht="23.1" customHeight="1" x14ac:dyDescent="0.25">
      <c r="A30" s="29" t="s">
        <v>124</v>
      </c>
      <c r="B30" s="15"/>
      <c r="C30" s="15"/>
      <c r="D30" s="15"/>
      <c r="E30" s="15"/>
    </row>
  </sheetData>
  <mergeCells count="8">
    <mergeCell ref="A1:E2"/>
    <mergeCell ref="A17:E17"/>
    <mergeCell ref="A27:E27"/>
    <mergeCell ref="A30:E30"/>
    <mergeCell ref="A29:E29"/>
    <mergeCell ref="A26:E26"/>
    <mergeCell ref="A25:E25"/>
    <mergeCell ref="A28:E28"/>
  </mergeCells>
  <pageMargins left="0.25" right="0.25" top="0.5" bottom="0.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Conversion Overview</vt:lpstr>
      <vt:lpstr>Converted Data</vt:lpstr>
      <vt:lpstr>Field Mapping &amp; QA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PDF to Excel Conversion - Portfolio Work Sample</dc:title>
  <dc:subject>Structured conversion of a synthetic AP invoice register PDF to Excel</dc:subject>
  <dc:creator>Portfolio Work Sample</dc:creator>
  <cp:lastModifiedBy>Retina Coaching</cp:lastModifiedBy>
  <dcterms:created xsi:type="dcterms:W3CDTF">2026-09-17T07:39:11Z</dcterms:created>
  <dcterms:modified xsi:type="dcterms:W3CDTF">2026-09-17T08:09:15Z</dcterms:modified>
</cp:coreProperties>
</file>